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5220" firstSheet="1" activeTab="3"/>
  </bookViews>
  <sheets>
    <sheet name="0000" sheetId="1" state="veryHidden" r:id="rId1"/>
    <sheet name="p&amp;l" sheetId="2" r:id="rId2"/>
    <sheet name="balanceSheet" sheetId="3" r:id="rId3"/>
    <sheet name="notes" sheetId="4" r:id="rId4"/>
    <sheet name="Sheet11" sheetId="5" r:id="rId5"/>
    <sheet name="Sheet12" sheetId="6" r:id="rId6"/>
    <sheet name="Sheet13" sheetId="7" r:id="rId7"/>
    <sheet name="Sheet14" sheetId="8" r:id="rId8"/>
    <sheet name="Sheet15" sheetId="9" r:id="rId9"/>
    <sheet name="Sheet16" sheetId="10" r:id="rId10"/>
  </sheets>
  <definedNames/>
  <calcPr fullCalcOnLoad="1"/>
</workbook>
</file>

<file path=xl/sharedStrings.xml><?xml version="1.0" encoding="utf-8"?>
<sst xmlns="http://schemas.openxmlformats.org/spreadsheetml/2006/main" count="228" uniqueCount="186">
  <si>
    <t>TONG HERR RESOUCES BERHAD</t>
  </si>
  <si>
    <t>(Company No.432139-W)</t>
  </si>
  <si>
    <t>(Incorporated in Malaysia)</t>
  </si>
  <si>
    <t>AND ITS SUBSIDIARY COMPANY</t>
  </si>
  <si>
    <t>QUARTERLY REPORT ON CONSOLIDATED RESULTS FOR THE FINANCIAL QUARTER ENDED</t>
  </si>
  <si>
    <t>(The figures have not been audited)</t>
  </si>
  <si>
    <t>CUMULATIVE</t>
  </si>
  <si>
    <t>CURRENT</t>
  </si>
  <si>
    <t>YEAR</t>
  </si>
  <si>
    <t>QUARTER</t>
  </si>
  <si>
    <t>TODATE</t>
  </si>
  <si>
    <t>RM'000</t>
  </si>
  <si>
    <t>1 (a)  Turnover</t>
  </si>
  <si>
    <t xml:space="preserve">  (b)  Investment income</t>
  </si>
  <si>
    <t>2 (a)  Operating profit before interest on borrowings,</t>
  </si>
  <si>
    <t xml:space="preserve">               depreciation and amortisation, exceptional items,</t>
  </si>
  <si>
    <t xml:space="preserve">               taxation and minority interests</t>
  </si>
  <si>
    <t xml:space="preserve">  (e)  Operating profit after interest on borrowings,</t>
  </si>
  <si>
    <t xml:space="preserve">              depreciation and amortisation, exceptional items</t>
  </si>
  <si>
    <t xml:space="preserve">              but before taxation and minority interests.</t>
  </si>
  <si>
    <t xml:space="preserve">  (f)  Share of results of associated companies</t>
  </si>
  <si>
    <t xml:space="preserve">  (g)  Profit before taxation</t>
  </si>
  <si>
    <t xml:space="preserve">  (h)  Taxation</t>
  </si>
  <si>
    <t xml:space="preserve">  </t>
  </si>
  <si>
    <t xml:space="preserve">  (i)  Profit after taxation but before minority interests</t>
  </si>
  <si>
    <t xml:space="preserve">       ii)  Less Minority interests</t>
  </si>
  <si>
    <t xml:space="preserve">       iii) Extraordinary items attributable to members of </t>
  </si>
  <si>
    <t xml:space="preserve">               the Company</t>
  </si>
  <si>
    <t xml:space="preserve">  (l)  Profit attributable to shareolders of the Company</t>
  </si>
  <si>
    <t>3 Earning per shares (sen)</t>
  </si>
  <si>
    <t>(Unaudited)</t>
  </si>
  <si>
    <t>As at end of</t>
  </si>
  <si>
    <t>Fixed assets</t>
  </si>
  <si>
    <t>Interest in associated companies</t>
  </si>
  <si>
    <t>Other investments</t>
  </si>
  <si>
    <t>Intangible assets</t>
  </si>
  <si>
    <t>Expenditure carried forward</t>
  </si>
  <si>
    <t>Current assets</t>
  </si>
  <si>
    <t xml:space="preserve">      Stocks</t>
  </si>
  <si>
    <t xml:space="preserve">      Trade debtors</t>
  </si>
  <si>
    <t xml:space="preserve">      Other debtors, deposits and prepayments</t>
  </si>
  <si>
    <t xml:space="preserve">      Short term deposits with a licensed bank</t>
  </si>
  <si>
    <t xml:space="preserve">      Cash and bank balances</t>
  </si>
  <si>
    <t>Current liabilities</t>
  </si>
  <si>
    <t xml:space="preserve">      Trade creditors</t>
  </si>
  <si>
    <t xml:space="preserve">      Other creditors and accruals</t>
  </si>
  <si>
    <t xml:space="preserve">      Term loans</t>
  </si>
  <si>
    <t xml:space="preserve">      Bank borrowings</t>
  </si>
  <si>
    <t xml:space="preserve">      Provision for taxation</t>
  </si>
  <si>
    <t xml:space="preserve">      Proposed dividend</t>
  </si>
  <si>
    <t>Net current assets</t>
  </si>
  <si>
    <t>Shareholders' Funds</t>
  </si>
  <si>
    <t>Share capital</t>
  </si>
  <si>
    <t>Reserves</t>
  </si>
  <si>
    <t xml:space="preserve">       Share premium (non-distributable)</t>
  </si>
  <si>
    <t xml:space="preserve">       Revaluation reserve (non-distributable)</t>
  </si>
  <si>
    <t xml:space="preserve">       Capital Reserve</t>
  </si>
  <si>
    <t xml:space="preserve">       Reserve on consolidation (non-distributable)</t>
  </si>
  <si>
    <t xml:space="preserve">       Retained profits</t>
  </si>
  <si>
    <t>Minority interests</t>
  </si>
  <si>
    <t>Long term borrowings</t>
  </si>
  <si>
    <t>Term loans</t>
  </si>
  <si>
    <t>Other long term liabilities</t>
  </si>
  <si>
    <t>Deferred taxation</t>
  </si>
  <si>
    <t>Net tangible assets per share (sen)</t>
  </si>
  <si>
    <t>TONG HERR RESOURCES BERHAD</t>
  </si>
  <si>
    <t>(Company No. 432139-W)</t>
  </si>
  <si>
    <t>Accounting Policies</t>
  </si>
  <si>
    <t>this quarterly financial statement as compared with the most recent annual statements.</t>
  </si>
  <si>
    <t>Exceptional items</t>
  </si>
  <si>
    <t>There were no exceptional items for the financial periods under review.</t>
  </si>
  <si>
    <t>Extraordinary items</t>
  </si>
  <si>
    <t>There were no extraordinary items for the financial periods under review.</t>
  </si>
  <si>
    <t>Taxation</t>
  </si>
  <si>
    <t>The taxation of the financial periods under review are as follows:</t>
  </si>
  <si>
    <t>Current taxation</t>
  </si>
  <si>
    <t>Pre-acquisition profits</t>
  </si>
  <si>
    <t xml:space="preserve">There were no pre-acquisition profits for the current financial year to date as the results of the </t>
  </si>
  <si>
    <t xml:space="preserve">Group were consolidated using the merger method of accounting whereby the results are </t>
  </si>
  <si>
    <t>presented as if the companies in the Group have been combined throughout the cumulative</t>
  </si>
  <si>
    <t>current year to date period.</t>
  </si>
  <si>
    <t>Profit/(loss) on sale of properties and/or investments</t>
  </si>
  <si>
    <t>There were no profits or losses on sale of properties/investments for the current financial year to</t>
  </si>
  <si>
    <t>date.</t>
  </si>
  <si>
    <t>Quoted securities</t>
  </si>
  <si>
    <t>There were no purchases or disposals of quoted shares for the current financial year to date.</t>
  </si>
  <si>
    <t>Changes in the composition of the Group</t>
  </si>
  <si>
    <t>There were no changes in the composition of the Group during the financial period under review.</t>
  </si>
  <si>
    <t>Status of corporate proposals</t>
  </si>
  <si>
    <t>Seasonal or Cyclical Factors</t>
  </si>
  <si>
    <t>The Group performance is normally not affected by the seasonal and cyclical factor except</t>
  </si>
  <si>
    <t xml:space="preserve">during the first quarter whereby there is shorter production time due to the substantially more </t>
  </si>
  <si>
    <t>and longer festive seasons and holidays.</t>
  </si>
  <si>
    <t>Issuance of equity or debts securities etc</t>
  </si>
  <si>
    <t xml:space="preserve">There were no issuances and repayment of debt and equity securities, share buy-backs, share </t>
  </si>
  <si>
    <t xml:space="preserve">cancellations, share held as treasury shares and resale of treasury shares for the current </t>
  </si>
  <si>
    <t>financial year to date.</t>
  </si>
  <si>
    <t>Group Borrowings and Debt Securities</t>
  </si>
  <si>
    <t>(A)  Bank borrowings</t>
  </si>
  <si>
    <t xml:space="preserve"> </t>
  </si>
  <si>
    <t xml:space="preserve">      Unsecured</t>
  </si>
  <si>
    <t>Contingent liabilities</t>
  </si>
  <si>
    <t>Bills discounted</t>
  </si>
  <si>
    <t>Off balance sheet financial instruments</t>
  </si>
  <si>
    <t>(the latest practicable date which is not ealier than 7 days from the date of issue of this quarterly</t>
  </si>
  <si>
    <t>report).</t>
  </si>
  <si>
    <t>Material pending litigation</t>
  </si>
  <si>
    <t>Segmental reporting</t>
  </si>
  <si>
    <t xml:space="preserve">No segmental reporting has been prepared as the Group's activities involve only one sector of </t>
  </si>
  <si>
    <t>operations which is carried out in Malaysia.</t>
  </si>
  <si>
    <t>Material changes in the Quarterly Results compared to the results of the Preceding Quarter</t>
  </si>
  <si>
    <t>Review of the performance of the Company and its Principal Subsidiaries</t>
  </si>
  <si>
    <t xml:space="preserve">  (c)  Other income /( charges) including interest income</t>
  </si>
  <si>
    <t>Prospects for the current financial year</t>
  </si>
  <si>
    <t>Variance of actual profit from forecast profit</t>
  </si>
  <si>
    <t>BY ORDER OF THE BOARD</t>
  </si>
  <si>
    <t>Lam Voon Kean</t>
  </si>
  <si>
    <t>Company Secretary</t>
  </si>
  <si>
    <t>30 JUNE 2000</t>
  </si>
  <si>
    <t>CONSOLIDATED BALANCE SHEET AT 30 JUNE 2000</t>
  </si>
  <si>
    <t>Current</t>
  </si>
  <si>
    <t>Year</t>
  </si>
  <si>
    <t>Quarter</t>
  </si>
  <si>
    <t>Cumulative</t>
  </si>
  <si>
    <t>To date</t>
  </si>
  <si>
    <t xml:space="preserve">- Based on results for the period            </t>
  </si>
  <si>
    <t xml:space="preserve">- Current period                          </t>
  </si>
  <si>
    <t>NOTES TO THE QUARTERLY REPORT FOR THE QUARTER ENDED 30 JUNE 2000</t>
  </si>
  <si>
    <t>The Group borrowings and debt securities as at 30 June 2000 are as follows:</t>
  </si>
  <si>
    <t>As at</t>
  </si>
  <si>
    <t>end of</t>
  </si>
  <si>
    <t xml:space="preserve">      Trust receipts                       </t>
  </si>
  <si>
    <t xml:space="preserve">      Secured</t>
  </si>
  <si>
    <t xml:space="preserve">      Trust receipts</t>
  </si>
  <si>
    <t xml:space="preserve">      Total</t>
  </si>
  <si>
    <t xml:space="preserve">As at </t>
  </si>
  <si>
    <t xml:space="preserve">-Secured         </t>
  </si>
  <si>
    <t xml:space="preserve">-Unsecured                                    </t>
  </si>
  <si>
    <t>The Group did not have any financial instruments with off balance sheet risk as at 18 August 2000</t>
  </si>
  <si>
    <t>Dated this 25th August 2000</t>
  </si>
  <si>
    <t xml:space="preserve">      Bankers acceptance</t>
  </si>
  <si>
    <t xml:space="preserve">recorded in the previous quarter.  The Profit before taxation for this quarter is also increased </t>
  </si>
  <si>
    <t>The higher turnover and profit before taxation recorded in this quarter are mainly due to the</t>
  </si>
  <si>
    <t>Not applicable</t>
  </si>
  <si>
    <t xml:space="preserve">The group recorded a profit before taxation of RM9.9 million for the first half year of June 2000 on a </t>
  </si>
  <si>
    <t>Corporate Guarantees for banking facilities</t>
  </si>
  <si>
    <t xml:space="preserve">        </t>
  </si>
  <si>
    <t xml:space="preserve">       granted to its subsidiary</t>
  </si>
  <si>
    <t xml:space="preserve">  (b)  Interest on borrowings</t>
  </si>
  <si>
    <t xml:space="preserve">  (c)  Depreciation and amortisation</t>
  </si>
  <si>
    <t xml:space="preserve">  (d)  Exceptional items</t>
  </si>
  <si>
    <t xml:space="preserve">  (j)  Minority interests</t>
  </si>
  <si>
    <t xml:space="preserve">  (k)  i)   Extraordinary items</t>
  </si>
  <si>
    <t>The Company had proposed an Employee Share Option Scheme via the announcement dated</t>
  </si>
  <si>
    <t>28 March 2000 and had obtained approval from the Securities Commission and shareholders</t>
  </si>
  <si>
    <t>of the Company on 3 May 2000 and 26 June 2000 respectively.</t>
  </si>
  <si>
    <t>The Group was not engaged in any material litigation as at 18 August 2000 (the latest practicable</t>
  </si>
  <si>
    <t>date which is not earlier than 7 days from the date of this quarterly report).</t>
  </si>
  <si>
    <t>Dividend</t>
  </si>
  <si>
    <t>No dividend is recommended for the period ended 30 June 2000.</t>
  </si>
  <si>
    <t xml:space="preserve">The Group recorded a turnover of RM32.8 million, an increase of 71.7% from RM19.1 million as  </t>
  </si>
  <si>
    <t xml:space="preserve">accordingly from RM2.6 million to RM7.2 million, an increase of 176.9% from the preceeding </t>
  </si>
  <si>
    <t>quarter.</t>
  </si>
  <si>
    <t>higher selling price of stainless steel fasteners and the increased of sales volume.</t>
  </si>
  <si>
    <t>There are no changes in the Group's accounting policies and method of computations used in</t>
  </si>
  <si>
    <t>The Company has the following contingent liabilities as at 18 August 2000 (the latest practicable</t>
  </si>
  <si>
    <t>date which is not earlier than 7 days from the date of issue of this quarterly report) :</t>
  </si>
  <si>
    <t xml:space="preserve">turnover of RM52.0 million against its resuts of RM7.2 million and RM46.9 million respectively </t>
  </si>
  <si>
    <t>recorded in the corresponding period last year.</t>
  </si>
  <si>
    <t>The higher profit before taxation and turnover compared to the results in the corresponding period</t>
  </si>
  <si>
    <t>last year were mainly due to the higher selling price obtained.</t>
  </si>
  <si>
    <t>"definitive countervailing duty" on imports of stainless steel fasteners originating in Malaysia &amp;</t>
  </si>
  <si>
    <t>Philippines.  The EC had imposed a definitive set at 1.8% on Tong Heer Fasteners Co., Sdn. Bhd.,</t>
  </si>
  <si>
    <t>a subsidiary of the Company, with effective from 15th July 2000 and expire on 17th Feb 2003.</t>
  </si>
  <si>
    <t>Accordingly, the "definitive countervailing duty" shall supersede the "provisional countervailing duty"</t>
  </si>
  <si>
    <t xml:space="preserve">duty" imposed by European Communities ("EC"), EC had later published in its official journal dated </t>
  </si>
  <si>
    <t xml:space="preserve">14 July 2000 under Council Regulation (EC) No. 1523/2000 of 10 July 2000, on the imposing of a </t>
  </si>
  <si>
    <t xml:space="preserve">Pursuant to the announcement made on 27 March 2000 pertaining to the "provisional countervailing </t>
  </si>
  <si>
    <t>The Group is of the opinion that the imposition of the "definitive countervailing duty" will not affect</t>
  </si>
  <si>
    <t>the profit margin of the Company for the year ending 31 December 2000.</t>
  </si>
  <si>
    <t>Barring unforseen circumstances, the Directors expect the Group to continue to grow and be</t>
  </si>
  <si>
    <t>profitable during the following quarters of the financial year.</t>
  </si>
  <si>
    <t>In the opinion of the Directors, there are no items, transactions or events of a material and unusual</t>
  </si>
  <si>
    <t>nature which have arrising and which would affect substantially the results of the operation of the</t>
  </si>
  <si>
    <t>Company for the period from the end of this quarter until 18 August 2000 (the latest practicable</t>
  </si>
  <si>
    <t>date which is not earlier than 7 days from the date of this quarterly report)</t>
  </si>
</sst>
</file>

<file path=xl/styles.xml><?xml version="1.0" encoding="utf-8"?>
<styleSheet xmlns="http://schemas.openxmlformats.org/spreadsheetml/2006/main">
  <numFmts count="1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_-* #,##0.000_-;\-* #,##0.000_-;_-* &quot;-&quot;??_-;_-@_-"/>
    <numFmt numFmtId="185" formatCode="_-* #,##0.0000_-;\-* #,##0.0000_-;_-* &quot;-&quot;??_-;_-@_-"/>
    <numFmt numFmtId="186" formatCode="_-* #,##0.0_-;\-* #,##0.0_-;_-* &quot;-&quot;??_-;_-@_-"/>
    <numFmt numFmtId="187" formatCode="_-* #,##0_-;\-* #,##0_-;_-* &quot;-&quot;??_-;_-@_-"/>
    <numFmt numFmtId="188" formatCode="#,##0;\(#,##0\);&quot;-&quot;"/>
    <numFmt numFmtId="189" formatCode="#,##0.0;\(#,##0.0\);&quot;-&quot;"/>
    <numFmt numFmtId="190" formatCode="#,##0.00;\(#,##0.00\);&quot;-&quot;"/>
    <numFmt numFmtId="191" formatCode="#,##0.000;\(#,##0.000\);&quot;-&quot;"/>
    <numFmt numFmtId="192" formatCode="#,##0.0000;\(#,##0.0000\);&quot;-&quot;"/>
    <numFmt numFmtId="193" formatCode="0.0%"/>
    <numFmt numFmtId="194" formatCode="_(* #,##0.000_);_(* \(#,##0.000\);_(* &quot;-&quot;??_);_(@_)"/>
    <numFmt numFmtId="195" formatCode="&quot;£ &quot;#,##0;\-&quot;£ &quot;#,##0"/>
    <numFmt numFmtId="196" formatCode="&quot;£ &quot;#,##0;[Red]\-&quot;£ &quot;#,##0"/>
    <numFmt numFmtId="197" formatCode="&quot;£ &quot;#,##0.00;\-&quot;£ &quot;#,##0.00"/>
    <numFmt numFmtId="198" formatCode="&quot;£ &quot;#,##0.00;[Red]\-&quot;£ &quot;#,##0.00"/>
    <numFmt numFmtId="199" formatCode="_-&quot;£ &quot;* #,##0_-;\-&quot;£ &quot;* #,##0_-;_-&quot;£ &quot;* &quot;-&quot;_-;_-@_-"/>
    <numFmt numFmtId="200" formatCode="_-&quot;£ &quot;* #,##0.00_-;\-&quot;£ &quot;* #,##0.00_-;_-&quot;£ &quot;* &quot;-&quot;??_-;_-@_-"/>
    <numFmt numFmtId="201" formatCode="\$\ #,##0.00;\-\$\ #,##0.00"/>
    <numFmt numFmtId="202" formatCode="\$\ #,##0.00;[Red]\-\$\ #,##0.00"/>
    <numFmt numFmtId="203" formatCode="#,##0.0;[Red]\-#,##0.0"/>
    <numFmt numFmtId="204" formatCode="#,##0_);[Red]\(#,##0_);&quot;-&quot;"/>
    <numFmt numFmtId="205" formatCode="#,##0_);[Red]\(#,##0_);&quot;-&quot;_)"/>
    <numFmt numFmtId="206" formatCode="&quot;Software &quot;0.0%"/>
    <numFmt numFmtId="207" formatCode="&quot;Hardware &quot;0.0%"/>
    <numFmt numFmtId="208" formatCode="0&quot; months&quot;"/>
    <numFmt numFmtId="209" formatCode="#,##0.000"/>
    <numFmt numFmtId="210" formatCode="0.0"/>
    <numFmt numFmtId="211" formatCode="#,##0;\(#,##0\)"/>
    <numFmt numFmtId="212" formatCode="#,##0.0;\(#,##0.0\)"/>
    <numFmt numFmtId="213" formatCode="General_)"/>
    <numFmt numFmtId="214" formatCode="dd\-mmm\-yy_)"/>
    <numFmt numFmtId="215" formatCode="\ ?/1000"/>
    <numFmt numFmtId="216" formatCode="0.00_)"/>
    <numFmt numFmtId="217" formatCode="#,##0.000_);\(#,##0.000\)"/>
    <numFmt numFmtId="218" formatCode="0.000_)"/>
    <numFmt numFmtId="219" formatCode="0_)"/>
    <numFmt numFmtId="220" formatCode="0.0000_)"/>
    <numFmt numFmtId="221" formatCode="0.0_)"/>
    <numFmt numFmtId="222" formatCode="_(* #,##0.0000_);_(* \(#,##0.0000\);_(* &quot;-&quot;??_);_(@_)"/>
    <numFmt numFmtId="223" formatCode="0.000%"/>
    <numFmt numFmtId="224" formatCode="0.0000%"/>
    <numFmt numFmtId="225" formatCode="0.00000%"/>
    <numFmt numFmtId="226" formatCode="0.000000%"/>
    <numFmt numFmtId="227" formatCode="0.0000000%"/>
    <numFmt numFmtId="228" formatCode="0.00000000%"/>
    <numFmt numFmtId="229" formatCode="0.000000000%"/>
    <numFmt numFmtId="230" formatCode="_(* #,##0.00000_);_(* \(#,##0.00000\);_(* &quot;-&quot;??_);_(@_)"/>
    <numFmt numFmtId="231" formatCode="_(* #,##0.000000_);_(* \(#,##0.000000\);_(* &quot;-&quot;??_);_(@_)"/>
    <numFmt numFmtId="232" formatCode="0%\);[Red]\(0%\)"/>
    <numFmt numFmtId="233" formatCode="0%\);[Red]\(0%"/>
    <numFmt numFmtId="234" formatCode="0%_);[Red]\(0%\)"/>
    <numFmt numFmtId="235" formatCode="mmm\.\ d\ \'yy\ \a\t\ h:mm"/>
    <numFmt numFmtId="236" formatCode="_(&quot;$&quot;* #,##0.0_);_(&quot;$&quot;* \(#,##0.0\);_(&quot;$&quot;* &quot;-&quot;??_);_(@_)"/>
    <numFmt numFmtId="237" formatCode="_(&quot;$&quot;* #,##0_);_(&quot;$&quot;* \(#,##0\);_(&quot;$&quot;* &quot;-&quot;??_);_(@_)"/>
    <numFmt numFmtId="238" formatCode="#,##0.000_);[Red]\(#,##0.000\)"/>
    <numFmt numFmtId="239" formatCode="&quot;$&quot;#,##0.0_);[Red]\(&quot;$&quot;#,##0.0\)"/>
    <numFmt numFmtId="240" formatCode="#,##0.0_);[Red]\(#,##0.0\)"/>
    <numFmt numFmtId="241" formatCode="000000"/>
    <numFmt numFmtId="242" formatCode="mm/dd/yy"/>
    <numFmt numFmtId="243" formatCode="000\-000000"/>
    <numFmt numFmtId="244" formatCode="&quot;$&quot;#,##0.0_);\(&quot;$&quot;#,##0.0\)"/>
    <numFmt numFmtId="245" formatCode="#,##0.0_);\(#,##0.0\)"/>
    <numFmt numFmtId="246" formatCode="0.0%;\(0.0%\)"/>
    <numFmt numFmtId="247" formatCode="&quot;$&quot;#,##0.0"/>
    <numFmt numFmtId="248" formatCode="#,##0&quot;£&quot;_);\(#,##0&quot;£&quot;\)"/>
    <numFmt numFmtId="249" formatCode="#,##0&quot;£&quot;_);[Red]\(#,##0&quot;£&quot;\)"/>
    <numFmt numFmtId="250" formatCode="#,##0.00&quot;£&quot;_);\(#,##0.00&quot;£&quot;\)"/>
    <numFmt numFmtId="251" formatCode="#,##0.00&quot;£&quot;_);[Red]\(#,##0.00&quot;£&quot;\)"/>
    <numFmt numFmtId="252" formatCode="_ * #,##0_)&quot;£&quot;_ ;_ * \(#,##0\)&quot;£&quot;_ ;_ * &quot;-&quot;_)&quot;£&quot;_ ;_ @_ "/>
    <numFmt numFmtId="253" formatCode="_ * #,##0_)_£_ ;_ * \(#,##0\)_£_ ;_ * &quot;-&quot;_)_£_ ;_ @_ "/>
    <numFmt numFmtId="254" formatCode="_ * #,##0.00_)&quot;£&quot;_ ;_ * \(#,##0.00\)&quot;£&quot;_ ;_ * &quot;-&quot;??_)&quot;£&quot;_ ;_ @_ "/>
    <numFmt numFmtId="255" formatCode="_ * #,##0.00_)_£_ ;_ * \(#,##0.00\)_£_ ;_ * &quot;-&quot;??_)_£_ ;_ @_ "/>
    <numFmt numFmtId="256" formatCode="#,##0\ &quot;F&quot;;\-#,##0\ &quot;F&quot;"/>
    <numFmt numFmtId="257" formatCode="#,##0\ &quot;F&quot;;[Red]\-#,##0\ &quot;F&quot;"/>
    <numFmt numFmtId="258" formatCode="#,##0.00\ &quot;F&quot;;\-#,##0.00\ &quot;F&quot;"/>
    <numFmt numFmtId="259" formatCode="#,##0.00\ &quot;F&quot;;[Red]\-#,##0.00\ &quot;F&quot;"/>
    <numFmt numFmtId="260" formatCode="_-* #,##0\ &quot;F&quot;_-;\-* #,##0\ &quot;F&quot;_-;_-* &quot;-&quot;\ &quot;F&quot;_-;_-@_-"/>
    <numFmt numFmtId="261" formatCode="_-* #,##0\ _F_-;\-* #,##0\ _F_-;_-* &quot;-&quot;\ _F_-;_-@_-"/>
    <numFmt numFmtId="262" formatCode="_-* #,##0.00\ &quot;F&quot;_-;\-* #,##0.00\ &quot;F&quot;_-;_-* &quot;-&quot;??\ &quot;F&quot;_-;_-@_-"/>
    <numFmt numFmtId="263" formatCode="_-* #,##0.00\ _F_-;\-* #,##0.00\ _F_-;_-* &quot;-&quot;??\ _F_-;_-@_-"/>
    <numFmt numFmtId="264" formatCode="d/m/yy"/>
    <numFmt numFmtId="265" formatCode="d/m/yy\ h:mm"/>
    <numFmt numFmtId="266" formatCode="#,##0&quot; F&quot;_);\(#,##0&quot; F&quot;\)"/>
    <numFmt numFmtId="267" formatCode="#,##0&quot; F&quot;_);[Red]\(#,##0&quot; F&quot;\)"/>
    <numFmt numFmtId="268" formatCode="#,##0.00&quot; F&quot;_);\(#,##0.00&quot; F&quot;\)"/>
    <numFmt numFmtId="269" formatCode="#,##0.00&quot; F&quot;_);[Red]\(#,##0.00&quot; F&quot;\)"/>
    <numFmt numFmtId="270" formatCode="#,##0&quot; $&quot;;\-#,##0&quot; $&quot;"/>
    <numFmt numFmtId="271" formatCode="#,##0&quot; $&quot;;[Red]\-#,##0&quot; $&quot;"/>
    <numFmt numFmtId="272" formatCode="#,##0.00&quot; $&quot;;\-#,##0.00&quot; $&quot;"/>
    <numFmt numFmtId="273" formatCode="#,##0.00&quot; $&quot;;[Red]\-#,##0.00&quot; $&quot;"/>
    <numFmt numFmtId="274" formatCode="d\.m\.yy"/>
    <numFmt numFmtId="275" formatCode="d\.mmm\.yy"/>
    <numFmt numFmtId="276" formatCode="d\.mmm"/>
    <numFmt numFmtId="277" formatCode="mmm\.yy"/>
    <numFmt numFmtId="278" formatCode="d\.m\.yy\ h:mm"/>
    <numFmt numFmtId="279" formatCode="0&quot;  &quot;"/>
    <numFmt numFmtId="280" formatCode="0.00&quot;  &quot;"/>
    <numFmt numFmtId="281" formatCode="0.0&quot;  &quot;"/>
    <numFmt numFmtId="282" formatCode="0.000&quot;  &quot;"/>
    <numFmt numFmtId="283" formatCode="0.0000&quot;  &quot;"/>
    <numFmt numFmtId="284" formatCode="0.00000&quot;  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b/>
      <i/>
      <sz val="16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10"/>
      <name val="Univers (W1)"/>
      <family val="0"/>
    </font>
    <font>
      <sz val="12"/>
      <name val="Arial"/>
      <family val="2"/>
    </font>
    <font>
      <sz val="11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/>
    <xf numFmtId="26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61" fontId="0" fillId="0" borderId="0" applyFont="0" applyFill="0" applyBorder="0" applyAlignment="0" applyProtection="0"/>
    <xf numFmtId="261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26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63" fontId="6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6" fontId="4" fillId="0" borderId="0" applyFont="0" applyFill="0" applyBorder="0" applyAlignment="0" applyProtection="0"/>
    <xf numFmtId="6" fontId="5" fillId="0" borderId="0" applyFont="0" applyFill="0" applyBorder="0" applyAlignment="0" applyProtection="0"/>
    <xf numFmtId="26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60" fontId="0" fillId="0" borderId="0" applyFont="0" applyFill="0" applyBorder="0" applyAlignment="0" applyProtection="0"/>
    <xf numFmtId="260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26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62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18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0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216" fontId="8" fillId="0" borderId="0">
      <alignment/>
      <protection/>
    </xf>
    <xf numFmtId="0" fontId="0" fillId="0" borderId="0">
      <alignment/>
      <protection/>
    </xf>
    <xf numFmtId="216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1">
      <alignment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 horizontal="center"/>
      <protection/>
    </xf>
    <xf numFmtId="0" fontId="4" fillId="0" borderId="0">
      <alignment/>
      <protection/>
    </xf>
    <xf numFmtId="0" fontId="12" fillId="0" borderId="0">
      <alignment/>
      <protection/>
    </xf>
    <xf numFmtId="15" fontId="0" fillId="0" borderId="0">
      <alignment horizontal="center" vertical="center"/>
      <protection/>
    </xf>
    <xf numFmtId="0" fontId="13" fillId="0" borderId="0">
      <alignment/>
      <protection/>
    </xf>
    <xf numFmtId="213" fontId="9" fillId="0" borderId="0">
      <alignment/>
      <protection/>
    </xf>
    <xf numFmtId="9" fontId="0" fillId="0" borderId="0" applyFont="0" applyFill="0" applyBorder="0" applyAlignment="0" applyProtection="0"/>
    <xf numFmtId="204" fontId="4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177" fontId="0" fillId="0" borderId="0" xfId="15" applyNumberFormat="1" applyAlignment="1">
      <alignment/>
    </xf>
    <xf numFmtId="177" fontId="0" fillId="0" borderId="2" xfId="15" applyNumberFormat="1" applyBorder="1" applyAlignment="1">
      <alignment/>
    </xf>
    <xf numFmtId="177" fontId="0" fillId="0" borderId="1" xfId="15" applyNumberFormat="1" applyBorder="1" applyAlignment="1">
      <alignment/>
    </xf>
    <xf numFmtId="177" fontId="0" fillId="0" borderId="3" xfId="15" applyNumberFormat="1" applyBorder="1" applyAlignment="1">
      <alignment/>
    </xf>
    <xf numFmtId="177" fontId="0" fillId="0" borderId="0" xfId="15" applyNumberFormat="1" applyAlignment="1">
      <alignment horizontal="center"/>
    </xf>
    <xf numFmtId="177" fontId="0" fillId="0" borderId="4" xfId="15" applyNumberFormat="1" applyBorder="1" applyAlignment="1">
      <alignment/>
    </xf>
    <xf numFmtId="177" fontId="0" fillId="0" borderId="5" xfId="15" applyNumberFormat="1" applyBorder="1" applyAlignment="1">
      <alignment/>
    </xf>
    <xf numFmtId="177" fontId="0" fillId="0" borderId="6" xfId="15" applyNumberFormat="1" applyBorder="1" applyAlignment="1">
      <alignment/>
    </xf>
    <xf numFmtId="177" fontId="0" fillId="0" borderId="7" xfId="15" applyNumberFormat="1" applyBorder="1" applyAlignment="1">
      <alignment/>
    </xf>
    <xf numFmtId="177" fontId="0" fillId="0" borderId="0" xfId="15" applyNumberFormat="1" applyBorder="1" applyAlignment="1">
      <alignment/>
    </xf>
    <xf numFmtId="0" fontId="0" fillId="0" borderId="0" xfId="0" applyBorder="1" applyAlignment="1" quotePrefix="1">
      <alignment/>
    </xf>
    <xf numFmtId="2" fontId="0" fillId="0" borderId="2" xfId="0" applyNumberFormat="1" applyBorder="1" applyAlignment="1">
      <alignment/>
    </xf>
    <xf numFmtId="177" fontId="0" fillId="0" borderId="3" xfId="0" applyNumberFormat="1" applyBorder="1" applyAlignment="1">
      <alignment/>
    </xf>
    <xf numFmtId="0" fontId="0" fillId="0" borderId="8" xfId="0" applyBorder="1" applyAlignment="1">
      <alignment/>
    </xf>
    <xf numFmtId="177" fontId="0" fillId="0" borderId="8" xfId="15" applyNumberFormat="1" applyBorder="1" applyAlignment="1">
      <alignment/>
    </xf>
    <xf numFmtId="43" fontId="0" fillId="0" borderId="2" xfId="15" applyBorder="1" applyAlignment="1">
      <alignment/>
    </xf>
    <xf numFmtId="177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78">
    <cellStyle name="Normal" xfId="0"/>
    <cellStyle name="Comma" xfId="15"/>
    <cellStyle name="Comma [0]" xfId="16"/>
    <cellStyle name="Comma [0]_Costing Model procedure" xfId="17"/>
    <cellStyle name="Comma [0]_laroux" xfId="18"/>
    <cellStyle name="Comma [0]_laroux_1" xfId="19"/>
    <cellStyle name="Comma [0]_laroux_2" xfId="20"/>
    <cellStyle name="Comma [0]_laroux_MATERAL2" xfId="21"/>
    <cellStyle name="Comma [0]_laroux_mud plant bolted" xfId="22"/>
    <cellStyle name="Comma [0]_MATERAL2" xfId="23"/>
    <cellStyle name="Comma [0]_mud plant bolted" xfId="24"/>
    <cellStyle name="Comma [0]_pldt" xfId="25"/>
    <cellStyle name="Comma [0]_pldt_1" xfId="26"/>
    <cellStyle name="Comma [0]_Summary Option 1" xfId="27"/>
    <cellStyle name="Comma [0]_Variables" xfId="28"/>
    <cellStyle name="Comma_Costing Model procedure" xfId="29"/>
    <cellStyle name="Comma_laroux" xfId="30"/>
    <cellStyle name="Comma_laroux_1" xfId="31"/>
    <cellStyle name="Comma_laroux_2" xfId="32"/>
    <cellStyle name="Comma_MATERAL2" xfId="33"/>
    <cellStyle name="Comma_mud plant bolted" xfId="34"/>
    <cellStyle name="Comma_pldt" xfId="35"/>
    <cellStyle name="Comma_pldt_1" xfId="36"/>
    <cellStyle name="Comma_Summary Option 1" xfId="37"/>
    <cellStyle name="Comma_Variables" xfId="38"/>
    <cellStyle name="Currency" xfId="39"/>
    <cellStyle name="Currency [0]" xfId="40"/>
    <cellStyle name="Currency [0]_Costing Model procedure" xfId="41"/>
    <cellStyle name="Currency [0]_laroux" xfId="42"/>
    <cellStyle name="Currency [0]_laroux_1" xfId="43"/>
    <cellStyle name="Currency [0]_laroux_2" xfId="44"/>
    <cellStyle name="Currency [0]_laroux_MATERAL2" xfId="45"/>
    <cellStyle name="Currency [0]_laroux_mud plant bolted" xfId="46"/>
    <cellStyle name="Currency [0]_MATERAL2" xfId="47"/>
    <cellStyle name="Currency [0]_mud plant bolted" xfId="48"/>
    <cellStyle name="Currency [0]_pldt" xfId="49"/>
    <cellStyle name="Currency [0]_pldt_1" xfId="50"/>
    <cellStyle name="Currency [0]_pldt_2" xfId="51"/>
    <cellStyle name="Currency [0]_pldt_3" xfId="52"/>
    <cellStyle name="Currency [0]_pldt_4" xfId="53"/>
    <cellStyle name="Currency [0]_Summary Option 1" xfId="54"/>
    <cellStyle name="Currency [0]_Variables" xfId="55"/>
    <cellStyle name="Currency_Costing Model procedure" xfId="56"/>
    <cellStyle name="Currency_laroux" xfId="57"/>
    <cellStyle name="Currency_laroux_1" xfId="58"/>
    <cellStyle name="Currency_laroux_2" xfId="59"/>
    <cellStyle name="Currency_MATERAL2" xfId="60"/>
    <cellStyle name="Currency_mud plant bolted" xfId="61"/>
    <cellStyle name="Currency_pldt" xfId="62"/>
    <cellStyle name="Currency_pldt_1" xfId="63"/>
    <cellStyle name="Currency_pldt_2" xfId="64"/>
    <cellStyle name="Currency_pldt_3" xfId="65"/>
    <cellStyle name="Currency_pldt_4" xfId="66"/>
    <cellStyle name="Currency_Summary Option 1" xfId="67"/>
    <cellStyle name="Currency_Variables" xfId="68"/>
    <cellStyle name="Normal - Style1" xfId="69"/>
    <cellStyle name="Normal_Co-wide Monthly" xfId="70"/>
    <cellStyle name="Normal_laroux" xfId="71"/>
    <cellStyle name="Normal_laroux_1" xfId="72"/>
    <cellStyle name="Normal_laroux_2" xfId="73"/>
    <cellStyle name="Normal_laroux_3" xfId="74"/>
    <cellStyle name="Normal_laroux_4" xfId="75"/>
    <cellStyle name="Normal_laroux_5" xfId="76"/>
    <cellStyle name="Normal_laroux_6" xfId="77"/>
    <cellStyle name="Normal_laroux_7" xfId="78"/>
    <cellStyle name="Normal_laroux_8" xfId="79"/>
    <cellStyle name="Normal_MATERAL2" xfId="80"/>
    <cellStyle name="Normal_mud plant bolted" xfId="81"/>
    <cellStyle name="Normal_pldt" xfId="82"/>
    <cellStyle name="Normal_pldt_1" xfId="83"/>
    <cellStyle name="Normal_pldt_2" xfId="84"/>
    <cellStyle name="Normal_pldt_3" xfId="85"/>
    <cellStyle name="Normal_pldt_4" xfId="86"/>
    <cellStyle name="Normal_pldt_5" xfId="87"/>
    <cellStyle name="Normal_pldt_6" xfId="88"/>
    <cellStyle name="Normal_pldt_7" xfId="89"/>
    <cellStyle name="Percent" xfId="90"/>
    <cellStyle name="Table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showGridLines="0" workbookViewId="0" topLeftCell="A29">
      <selection activeCell="D44" sqref="D44"/>
    </sheetView>
  </sheetViews>
  <sheetFormatPr defaultColWidth="9.140625" defaultRowHeight="12.75"/>
  <cols>
    <col min="1" max="1" width="51.28125" style="0" customWidth="1"/>
    <col min="2" max="2" width="13.57421875" style="0" customWidth="1"/>
    <col min="3" max="3" width="4.8515625" style="0" customWidth="1"/>
    <col min="4" max="4" width="13.57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1" t="s">
        <v>3</v>
      </c>
      <c r="B4" s="1"/>
      <c r="C4" s="1"/>
      <c r="D4" s="1"/>
    </row>
    <row r="6" spans="1:4" ht="12.75">
      <c r="A6" s="1" t="s">
        <v>4</v>
      </c>
      <c r="B6" s="1"/>
      <c r="C6" s="1"/>
      <c r="D6" s="1"/>
    </row>
    <row r="7" spans="1:4" ht="12.75">
      <c r="A7" s="2" t="s">
        <v>118</v>
      </c>
      <c r="B7" s="1"/>
      <c r="C7" s="1"/>
      <c r="D7" s="1"/>
    </row>
    <row r="8" spans="1:4" ht="12.75">
      <c r="A8" s="3" t="s">
        <v>5</v>
      </c>
      <c r="B8" s="1"/>
      <c r="C8" s="1"/>
      <c r="D8" s="1"/>
    </row>
    <row r="10" spans="2:4" ht="12.75">
      <c r="B10" s="4"/>
      <c r="C10" s="4"/>
      <c r="D10" s="4" t="s">
        <v>6</v>
      </c>
    </row>
    <row r="11" spans="2:4" ht="12.75">
      <c r="B11" s="4" t="s">
        <v>7</v>
      </c>
      <c r="C11" s="4"/>
      <c r="D11" s="4" t="s">
        <v>7</v>
      </c>
    </row>
    <row r="12" spans="2:4" ht="12.75">
      <c r="B12" s="4" t="s">
        <v>8</v>
      </c>
      <c r="C12" s="4"/>
      <c r="D12" s="4" t="s">
        <v>8</v>
      </c>
    </row>
    <row r="13" spans="2:4" ht="12.75">
      <c r="B13" s="4" t="s">
        <v>9</v>
      </c>
      <c r="C13" s="4"/>
      <c r="D13" s="4" t="s">
        <v>10</v>
      </c>
    </row>
    <row r="14" spans="2:4" ht="12.75">
      <c r="B14" s="5">
        <v>36707</v>
      </c>
      <c r="C14" s="5"/>
      <c r="D14" s="5">
        <v>36707</v>
      </c>
    </row>
    <row r="15" spans="2:4" ht="12.75">
      <c r="B15" s="4" t="s">
        <v>11</v>
      </c>
      <c r="C15" s="4"/>
      <c r="D15" s="4" t="s">
        <v>11</v>
      </c>
    </row>
    <row r="17" spans="1:4" ht="13.5" thickBot="1">
      <c r="A17" t="s">
        <v>12</v>
      </c>
      <c r="B17" s="11">
        <v>32841</v>
      </c>
      <c r="C17" s="10"/>
      <c r="D17" s="11">
        <v>51978</v>
      </c>
    </row>
    <row r="18" spans="2:4" ht="13.5" thickTop="1">
      <c r="B18" s="10"/>
      <c r="C18" s="10"/>
      <c r="D18" s="10"/>
    </row>
    <row r="19" spans="1:4" ht="13.5" thickBot="1">
      <c r="A19" s="6" t="s">
        <v>13</v>
      </c>
      <c r="B19" s="11">
        <v>0</v>
      </c>
      <c r="C19" s="10"/>
      <c r="D19" s="11">
        <v>0</v>
      </c>
    </row>
    <row r="20" spans="2:4" ht="13.5" thickTop="1">
      <c r="B20" s="10"/>
      <c r="C20" s="10"/>
      <c r="D20" s="10"/>
    </row>
    <row r="21" spans="1:4" ht="13.5" thickBot="1">
      <c r="A21" s="6" t="s">
        <v>112</v>
      </c>
      <c r="B21" s="11">
        <v>577</v>
      </c>
      <c r="C21" s="10"/>
      <c r="D21" s="11">
        <v>351</v>
      </c>
    </row>
    <row r="22" spans="2:4" ht="13.5" thickTop="1">
      <c r="B22" s="10"/>
      <c r="C22" s="10"/>
      <c r="D22" s="10"/>
    </row>
    <row r="23" spans="1:4" ht="12.75">
      <c r="A23" t="s">
        <v>14</v>
      </c>
      <c r="B23" s="10"/>
      <c r="C23" s="10"/>
      <c r="D23" s="10"/>
    </row>
    <row r="24" spans="1:4" ht="12.75">
      <c r="A24" s="6" t="s">
        <v>15</v>
      </c>
      <c r="B24" s="10"/>
      <c r="C24" s="10"/>
      <c r="D24" s="10"/>
    </row>
    <row r="25" spans="1:4" ht="12.75">
      <c r="A25" s="6" t="s">
        <v>16</v>
      </c>
      <c r="B25" s="10">
        <f>7232+9+1229+40+154</f>
        <v>8664</v>
      </c>
      <c r="C25" s="10"/>
      <c r="D25" s="10">
        <f>9868+16+2449+80+167</f>
        <v>12580</v>
      </c>
    </row>
    <row r="26" spans="2:4" ht="12.75">
      <c r="B26" s="10"/>
      <c r="C26" s="10"/>
      <c r="D26" s="10"/>
    </row>
    <row r="27" spans="1:4" ht="12.75">
      <c r="A27" s="6" t="s">
        <v>148</v>
      </c>
      <c r="B27" s="10">
        <f>-(9+40+154)</f>
        <v>-203</v>
      </c>
      <c r="C27" s="10"/>
      <c r="D27" s="10">
        <f>-(16+80+167)</f>
        <v>-263</v>
      </c>
    </row>
    <row r="28" spans="2:4" ht="12.75">
      <c r="B28" s="10"/>
      <c r="C28" s="10"/>
      <c r="D28" s="10"/>
    </row>
    <row r="29" spans="1:4" ht="12.75">
      <c r="A29" s="6" t="s">
        <v>149</v>
      </c>
      <c r="B29" s="10">
        <v>-1229</v>
      </c>
      <c r="C29" s="10"/>
      <c r="D29" s="10">
        <v>-2449</v>
      </c>
    </row>
    <row r="30" spans="2:4" ht="12.75">
      <c r="B30" s="10"/>
      <c r="C30" s="10"/>
      <c r="D30" s="10"/>
    </row>
    <row r="31" spans="1:4" ht="12.75">
      <c r="A31" s="6" t="s">
        <v>150</v>
      </c>
      <c r="B31" s="26">
        <v>0</v>
      </c>
      <c r="C31" s="10"/>
      <c r="D31" s="26">
        <v>0</v>
      </c>
    </row>
    <row r="32" spans="2:4" ht="12.75">
      <c r="B32" s="10"/>
      <c r="C32" s="10"/>
      <c r="D32" s="10"/>
    </row>
    <row r="33" spans="1:4" ht="12.75">
      <c r="A33" s="6" t="s">
        <v>17</v>
      </c>
      <c r="B33" s="10"/>
      <c r="C33" s="10"/>
      <c r="D33" s="10"/>
    </row>
    <row r="34" spans="1:4" ht="12.75">
      <c r="A34" s="6" t="s">
        <v>18</v>
      </c>
      <c r="B34" s="19"/>
      <c r="C34" s="10"/>
      <c r="D34" s="19"/>
    </row>
    <row r="35" spans="1:4" ht="12.75">
      <c r="A35" s="6" t="s">
        <v>19</v>
      </c>
      <c r="B35" s="10">
        <f>SUM(B25:B29)</f>
        <v>7232</v>
      </c>
      <c r="C35" s="10"/>
      <c r="D35" s="10">
        <f>SUM(D25:D30)</f>
        <v>9868</v>
      </c>
    </row>
    <row r="36" spans="2:4" ht="12.75">
      <c r="B36" s="10"/>
      <c r="C36" s="10"/>
      <c r="D36" s="10"/>
    </row>
    <row r="37" spans="1:4" ht="12.75">
      <c r="A37" s="6" t="s">
        <v>20</v>
      </c>
      <c r="B37" s="12">
        <v>0</v>
      </c>
      <c r="C37" s="10"/>
      <c r="D37" s="12">
        <v>0</v>
      </c>
    </row>
    <row r="38" spans="2:4" ht="12.75">
      <c r="B38" s="10"/>
      <c r="C38" s="10"/>
      <c r="D38" s="10"/>
    </row>
    <row r="39" spans="1:4" ht="12.75">
      <c r="A39" s="6" t="s">
        <v>21</v>
      </c>
      <c r="B39" s="10">
        <f>B35+B37</f>
        <v>7232</v>
      </c>
      <c r="C39" s="10"/>
      <c r="D39" s="10">
        <f>D35+D37</f>
        <v>9868</v>
      </c>
    </row>
    <row r="40" spans="2:4" ht="12.75">
      <c r="B40" s="10"/>
      <c r="C40" s="10"/>
      <c r="D40" s="10"/>
    </row>
    <row r="41" spans="1:4" ht="12.75">
      <c r="A41" s="6" t="s">
        <v>22</v>
      </c>
      <c r="B41" s="10">
        <v>-2014</v>
      </c>
      <c r="C41" s="10"/>
      <c r="D41" s="10">
        <v>-2769</v>
      </c>
    </row>
    <row r="42" spans="1:4" ht="12.75">
      <c r="A42" s="6" t="s">
        <v>23</v>
      </c>
      <c r="B42" s="12"/>
      <c r="C42" s="10"/>
      <c r="D42" s="12"/>
    </row>
    <row r="43" spans="1:4" ht="12.75">
      <c r="A43" s="6" t="s">
        <v>24</v>
      </c>
      <c r="B43" s="10">
        <f>B39+B41</f>
        <v>5218</v>
      </c>
      <c r="C43" s="10"/>
      <c r="D43" s="10">
        <f>D39+D41</f>
        <v>7099</v>
      </c>
    </row>
    <row r="44" spans="2:4" ht="12.75">
      <c r="B44" s="10"/>
      <c r="C44" s="10"/>
      <c r="D44" s="10"/>
    </row>
    <row r="45" spans="1:4" ht="12.75">
      <c r="A45" s="6" t="s">
        <v>151</v>
      </c>
      <c r="B45" s="10">
        <v>0</v>
      </c>
      <c r="C45" s="10"/>
      <c r="D45" s="10">
        <v>0</v>
      </c>
    </row>
    <row r="46" spans="2:4" ht="12.75">
      <c r="B46" s="10"/>
      <c r="C46" s="10"/>
      <c r="D46" s="10"/>
    </row>
    <row r="47" spans="1:4" ht="12.75">
      <c r="A47" s="6" t="s">
        <v>152</v>
      </c>
      <c r="B47" s="10">
        <v>0</v>
      </c>
      <c r="C47" s="10"/>
      <c r="D47" s="10">
        <v>0</v>
      </c>
    </row>
    <row r="48" spans="1:4" ht="12.75">
      <c r="A48" t="s">
        <v>25</v>
      </c>
      <c r="B48" s="10">
        <v>0</v>
      </c>
      <c r="C48" s="10"/>
      <c r="D48" s="10">
        <v>0</v>
      </c>
    </row>
    <row r="49" spans="1:4" ht="12.75">
      <c r="A49" t="s">
        <v>26</v>
      </c>
      <c r="B49" s="10"/>
      <c r="C49" s="10"/>
      <c r="D49" s="10"/>
    </row>
    <row r="50" spans="1:4" ht="12.75">
      <c r="A50" s="6" t="s">
        <v>27</v>
      </c>
      <c r="B50" s="10">
        <v>0</v>
      </c>
      <c r="C50" s="10"/>
      <c r="D50" s="10">
        <v>0</v>
      </c>
    </row>
    <row r="51" spans="2:4" ht="12.75">
      <c r="B51" s="10"/>
      <c r="C51" s="10"/>
      <c r="D51" s="10"/>
    </row>
    <row r="52" spans="1:4" ht="13.5" thickBot="1">
      <c r="A52" s="6" t="s">
        <v>28</v>
      </c>
      <c r="B52" s="13">
        <f>SUM(B43:B50)</f>
        <v>5218</v>
      </c>
      <c r="C52" s="10"/>
      <c r="D52" s="13">
        <f>SUM(D43:D50)</f>
        <v>7099</v>
      </c>
    </row>
    <row r="53" spans="2:4" ht="13.5" thickTop="1">
      <c r="B53" s="10"/>
      <c r="C53" s="10"/>
      <c r="D53" s="10"/>
    </row>
    <row r="54" spans="1:4" ht="13.5" thickBot="1">
      <c r="A54" t="s">
        <v>29</v>
      </c>
      <c r="B54" s="21">
        <f>B52/80000*100</f>
        <v>6.522500000000001</v>
      </c>
      <c r="D54" s="21">
        <f>D52/80000*100</f>
        <v>8.87375</v>
      </c>
    </row>
    <row r="55" ht="13.5" thickTop="1"/>
  </sheetData>
  <printOptions/>
  <pageMargins left="0.75" right="0.75" top="0.75" bottom="0.5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showGridLines="0" workbookViewId="0" topLeftCell="A51">
      <selection activeCell="A66" sqref="A66"/>
    </sheetView>
  </sheetViews>
  <sheetFormatPr defaultColWidth="9.140625" defaultRowHeight="12.75"/>
  <cols>
    <col min="1" max="1" width="3.140625" style="0" customWidth="1"/>
    <col min="2" max="2" width="49.28125" style="0" customWidth="1"/>
    <col min="3" max="3" width="13.57421875" style="0" customWidth="1"/>
    <col min="4" max="4" width="4.8515625" style="0" customWidth="1"/>
    <col min="5" max="5" width="13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6" spans="1:5" ht="12.75">
      <c r="A6" s="1" t="s">
        <v>119</v>
      </c>
      <c r="B6" s="1"/>
      <c r="C6" s="1"/>
      <c r="D6" s="1"/>
      <c r="E6" s="1"/>
    </row>
    <row r="7" spans="2:5" ht="12.75">
      <c r="B7" s="2"/>
      <c r="C7" s="1"/>
      <c r="D7" s="1"/>
      <c r="E7" s="1"/>
    </row>
    <row r="8" spans="2:5" ht="12.75">
      <c r="B8" s="3"/>
      <c r="C8" s="4" t="s">
        <v>30</v>
      </c>
      <c r="D8" s="4"/>
      <c r="E8" s="1"/>
    </row>
    <row r="9" spans="3:5" ht="12.75">
      <c r="C9" s="4" t="s">
        <v>31</v>
      </c>
      <c r="D9" s="4"/>
      <c r="E9" s="4" t="s">
        <v>31</v>
      </c>
    </row>
    <row r="10" spans="3:5" ht="12.75">
      <c r="C10" s="5">
        <v>36707</v>
      </c>
      <c r="D10" s="5"/>
      <c r="E10" s="5">
        <v>36525</v>
      </c>
    </row>
    <row r="11" spans="3:5" ht="12.75">
      <c r="C11" s="4" t="s">
        <v>11</v>
      </c>
      <c r="D11" s="4"/>
      <c r="E11" s="4" t="s">
        <v>11</v>
      </c>
    </row>
    <row r="12" spans="3:5" ht="12.75">
      <c r="C12" s="4"/>
      <c r="D12" s="4"/>
      <c r="E12" s="4"/>
    </row>
    <row r="13" spans="1:5" ht="12.75">
      <c r="A13">
        <v>1</v>
      </c>
      <c r="B13" t="s">
        <v>32</v>
      </c>
      <c r="C13" s="14">
        <v>37377</v>
      </c>
      <c r="D13" s="14"/>
      <c r="E13" s="14">
        <v>38360</v>
      </c>
    </row>
    <row r="14" spans="1:5" ht="12.75">
      <c r="A14">
        <v>2</v>
      </c>
      <c r="B14" t="s">
        <v>33</v>
      </c>
      <c r="C14" s="14">
        <v>0</v>
      </c>
      <c r="D14" s="14"/>
      <c r="E14" s="14">
        <v>0</v>
      </c>
    </row>
    <row r="15" spans="1:5" ht="12.75">
      <c r="A15">
        <v>3</v>
      </c>
      <c r="B15" t="s">
        <v>34</v>
      </c>
      <c r="C15" s="14">
        <v>0</v>
      </c>
      <c r="D15" s="14"/>
      <c r="E15" s="14">
        <v>0</v>
      </c>
    </row>
    <row r="16" spans="1:5" ht="12.75">
      <c r="A16">
        <v>4</v>
      </c>
      <c r="B16" s="7" t="s">
        <v>35</v>
      </c>
      <c r="C16" s="10"/>
      <c r="D16" s="10"/>
      <c r="E16" s="10"/>
    </row>
    <row r="17" spans="2:5" ht="12.75">
      <c r="B17" t="s">
        <v>36</v>
      </c>
      <c r="C17" s="10">
        <v>0</v>
      </c>
      <c r="D17" s="10"/>
      <c r="E17" s="10">
        <v>0</v>
      </c>
    </row>
    <row r="18" spans="3:5" ht="12.75">
      <c r="C18" s="10"/>
      <c r="D18" s="10"/>
      <c r="E18" s="10"/>
    </row>
    <row r="19" spans="1:5" ht="12.75">
      <c r="A19">
        <v>5</v>
      </c>
      <c r="B19" t="s">
        <v>37</v>
      </c>
      <c r="C19" s="10"/>
      <c r="D19" s="19"/>
      <c r="E19" s="10"/>
    </row>
    <row r="20" spans="2:5" ht="12.75">
      <c r="B20" s="6" t="s">
        <v>38</v>
      </c>
      <c r="C20" s="15">
        <v>66988</v>
      </c>
      <c r="D20" s="16"/>
      <c r="E20" s="15">
        <v>47716</v>
      </c>
    </row>
    <row r="21" spans="2:5" ht="12.75">
      <c r="B21" s="6" t="s">
        <v>39</v>
      </c>
      <c r="C21" s="16">
        <v>15796</v>
      </c>
      <c r="D21" s="16"/>
      <c r="E21" s="16">
        <v>10833</v>
      </c>
    </row>
    <row r="22" spans="2:5" ht="12.75">
      <c r="B22" s="6" t="s">
        <v>40</v>
      </c>
      <c r="C22" s="16">
        <v>1455</v>
      </c>
      <c r="D22" s="16"/>
      <c r="E22" s="16">
        <v>418</v>
      </c>
    </row>
    <row r="23" spans="2:5" ht="12.75">
      <c r="B23" s="6" t="s">
        <v>41</v>
      </c>
      <c r="C23" s="16">
        <v>19412</v>
      </c>
      <c r="D23" s="16"/>
      <c r="E23" s="16">
        <v>20496</v>
      </c>
    </row>
    <row r="24" spans="2:5" ht="12.75">
      <c r="B24" s="6" t="s">
        <v>42</v>
      </c>
      <c r="C24" s="16">
        <v>1098</v>
      </c>
      <c r="D24" s="16"/>
      <c r="E24" s="16">
        <v>1930</v>
      </c>
    </row>
    <row r="25" spans="3:5" ht="12.75">
      <c r="C25" s="17">
        <f>SUM(C20:C24)</f>
        <v>104749</v>
      </c>
      <c r="D25" s="16"/>
      <c r="E25" s="17">
        <f>SUM(E20:E24)</f>
        <v>81393</v>
      </c>
    </row>
    <row r="26" spans="3:5" ht="12.75">
      <c r="C26" s="16"/>
      <c r="D26" s="16"/>
      <c r="E26" s="16"/>
    </row>
    <row r="27" spans="1:5" ht="12.75">
      <c r="A27">
        <v>6</v>
      </c>
      <c r="B27" t="s">
        <v>43</v>
      </c>
      <c r="C27" s="16"/>
      <c r="D27" s="16"/>
      <c r="E27" s="16"/>
    </row>
    <row r="28" spans="2:5" ht="12.75">
      <c r="B28" s="6" t="s">
        <v>44</v>
      </c>
      <c r="C28" s="16">
        <v>751</v>
      </c>
      <c r="D28" s="16"/>
      <c r="E28" s="16">
        <v>1026</v>
      </c>
    </row>
    <row r="29" spans="2:5" ht="12.75">
      <c r="B29" s="6" t="s">
        <v>45</v>
      </c>
      <c r="C29" s="16">
        <v>51</v>
      </c>
      <c r="D29" s="16"/>
      <c r="E29" s="16">
        <v>622</v>
      </c>
    </row>
    <row r="30" spans="2:5" ht="12.75">
      <c r="B30" s="6" t="s">
        <v>46</v>
      </c>
      <c r="C30" s="16">
        <v>0</v>
      </c>
      <c r="D30" s="16"/>
      <c r="E30" s="16">
        <v>0</v>
      </c>
    </row>
    <row r="31" spans="2:5" ht="12.75">
      <c r="B31" s="6" t="s">
        <v>47</v>
      </c>
      <c r="C31" s="16">
        <v>16662</v>
      </c>
      <c r="D31" s="16"/>
      <c r="E31" s="16">
        <v>3301</v>
      </c>
    </row>
    <row r="32" spans="2:5" ht="12.75">
      <c r="B32" s="6" t="s">
        <v>48</v>
      </c>
      <c r="C32" s="16">
        <v>2629</v>
      </c>
      <c r="D32" s="16"/>
      <c r="E32" s="16">
        <v>0</v>
      </c>
    </row>
    <row r="33" spans="2:5" ht="12.75">
      <c r="B33" s="6" t="s">
        <v>49</v>
      </c>
      <c r="C33" s="18">
        <v>6400</v>
      </c>
      <c r="D33" s="16"/>
      <c r="E33" s="18">
        <v>6400</v>
      </c>
    </row>
    <row r="34" spans="3:5" ht="12.75">
      <c r="C34" s="18">
        <f>SUM(C28:C33)</f>
        <v>26493</v>
      </c>
      <c r="D34" s="16"/>
      <c r="E34" s="18">
        <f>SUM(E28:E33)</f>
        <v>11349</v>
      </c>
    </row>
    <row r="35" spans="1:5" ht="12.75">
      <c r="A35">
        <v>7</v>
      </c>
      <c r="B35" t="s">
        <v>50</v>
      </c>
      <c r="C35" s="10">
        <f>C25-C34</f>
        <v>78256</v>
      </c>
      <c r="D35" s="19"/>
      <c r="E35" s="10">
        <f>E25-E34</f>
        <v>70044</v>
      </c>
    </row>
    <row r="36" spans="3:5" ht="12.75">
      <c r="C36" s="10"/>
      <c r="D36" s="19"/>
      <c r="E36" s="10"/>
    </row>
    <row r="37" spans="3:5" ht="13.5" thickBot="1">
      <c r="C37" s="13">
        <f>C13+C17+C35</f>
        <v>115633</v>
      </c>
      <c r="D37" s="19"/>
      <c r="E37" s="13">
        <f>E13+E17+E35</f>
        <v>108404</v>
      </c>
    </row>
    <row r="38" spans="3:5" ht="13.5" thickTop="1">
      <c r="C38" s="10"/>
      <c r="D38" s="19"/>
      <c r="E38" s="10"/>
    </row>
    <row r="39" spans="1:5" ht="12.75">
      <c r="A39">
        <v>8</v>
      </c>
      <c r="B39" t="s">
        <v>51</v>
      </c>
      <c r="C39" s="10"/>
      <c r="D39" s="19"/>
      <c r="E39" s="10"/>
    </row>
    <row r="40" spans="2:5" ht="12.75">
      <c r="B40" t="s">
        <v>52</v>
      </c>
      <c r="C40" s="10">
        <v>80000</v>
      </c>
      <c r="D40" s="19"/>
      <c r="E40" s="10">
        <v>80000</v>
      </c>
    </row>
    <row r="41" spans="2:5" ht="12.75">
      <c r="B41" t="s">
        <v>53</v>
      </c>
      <c r="C41" s="10"/>
      <c r="D41" s="19"/>
      <c r="E41" s="10"/>
    </row>
    <row r="42" spans="2:5" ht="12.75">
      <c r="B42" s="6" t="s">
        <v>54</v>
      </c>
      <c r="C42" s="10">
        <v>10347</v>
      </c>
      <c r="D42" s="19"/>
      <c r="E42" s="10">
        <v>10357</v>
      </c>
    </row>
    <row r="43" spans="2:5" ht="12.75">
      <c r="B43" s="6" t="s">
        <v>55</v>
      </c>
      <c r="C43" s="10">
        <v>0</v>
      </c>
      <c r="D43" s="19"/>
      <c r="E43" s="10">
        <v>0</v>
      </c>
    </row>
    <row r="44" spans="2:5" ht="12.75">
      <c r="B44" s="6" t="s">
        <v>56</v>
      </c>
      <c r="C44" s="10">
        <v>0</v>
      </c>
      <c r="D44" s="19"/>
      <c r="E44" s="10">
        <v>0</v>
      </c>
    </row>
    <row r="45" spans="2:5" ht="12.75">
      <c r="B45" s="6" t="s">
        <v>57</v>
      </c>
      <c r="C45" s="10">
        <v>0</v>
      </c>
      <c r="D45" s="19"/>
      <c r="E45" s="10">
        <v>0</v>
      </c>
    </row>
    <row r="46" spans="2:5" ht="12.75">
      <c r="B46" s="6" t="s">
        <v>58</v>
      </c>
      <c r="C46" s="12">
        <v>23336</v>
      </c>
      <c r="D46" s="19"/>
      <c r="E46" s="12">
        <v>16237</v>
      </c>
    </row>
    <row r="47" spans="3:5" ht="12.75">
      <c r="C47" s="10">
        <f>SUM(C40:C46)</f>
        <v>113683</v>
      </c>
      <c r="D47" s="19"/>
      <c r="E47" s="10">
        <f>SUM(E40:E46)</f>
        <v>106594</v>
      </c>
    </row>
    <row r="48" spans="1:5" ht="12.75">
      <c r="A48">
        <v>9</v>
      </c>
      <c r="B48" t="s">
        <v>59</v>
      </c>
      <c r="C48" s="10">
        <v>0</v>
      </c>
      <c r="D48" s="19"/>
      <c r="E48" s="10">
        <v>0</v>
      </c>
    </row>
    <row r="49" spans="1:5" ht="12.75">
      <c r="A49">
        <v>10</v>
      </c>
      <c r="B49" s="7" t="s">
        <v>60</v>
      </c>
      <c r="C49" s="10"/>
      <c r="D49" s="19"/>
      <c r="E49" s="10"/>
    </row>
    <row r="50" spans="2:5" ht="12.75">
      <c r="B50" t="s">
        <v>61</v>
      </c>
      <c r="C50" s="10">
        <v>0</v>
      </c>
      <c r="D50" s="19"/>
      <c r="E50" s="10">
        <v>0</v>
      </c>
    </row>
    <row r="51" spans="3:5" ht="12.75">
      <c r="C51" s="10"/>
      <c r="D51" s="19"/>
      <c r="E51" s="10"/>
    </row>
    <row r="52" spans="1:5" ht="12.75">
      <c r="A52">
        <v>11</v>
      </c>
      <c r="B52" s="7" t="s">
        <v>62</v>
      </c>
      <c r="C52" s="10"/>
      <c r="D52" s="19"/>
      <c r="E52" s="10"/>
    </row>
    <row r="53" spans="2:5" ht="12.75">
      <c r="B53" t="s">
        <v>63</v>
      </c>
      <c r="C53" s="10">
        <v>1950</v>
      </c>
      <c r="D53" s="19"/>
      <c r="E53" s="10">
        <v>1810</v>
      </c>
    </row>
    <row r="54" spans="3:5" ht="13.5" thickBot="1">
      <c r="C54" s="13">
        <f>SUM(C47:C53)</f>
        <v>115633</v>
      </c>
      <c r="D54" s="19"/>
      <c r="E54" s="13">
        <f>SUM(E47:E53)</f>
        <v>108404</v>
      </c>
    </row>
    <row r="55" spans="4:5" ht="13.5" thickTop="1">
      <c r="D55" s="8"/>
      <c r="E55" s="8"/>
    </row>
    <row r="56" spans="1:5" ht="13.5" thickBot="1">
      <c r="A56">
        <v>12</v>
      </c>
      <c r="B56" t="s">
        <v>64</v>
      </c>
      <c r="C56" s="21">
        <f>C47/C40*100</f>
        <v>142.10375</v>
      </c>
      <c r="D56" s="8"/>
      <c r="E56" s="21">
        <f>E47/E40*100</f>
        <v>133.2425</v>
      </c>
    </row>
    <row r="57" ht="13.5" thickTop="1"/>
  </sheetData>
  <printOptions/>
  <pageMargins left="0.75" right="0.75" top="0.75" bottom="0.5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8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3.140625" style="0" customWidth="1"/>
    <col min="6" max="6" width="11.00390625" style="0" customWidth="1"/>
    <col min="7" max="7" width="5.28125" style="0" customWidth="1"/>
    <col min="8" max="8" width="10.421875" style="0" customWidth="1"/>
  </cols>
  <sheetData>
    <row r="1" spans="1:10" ht="12.75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>
      <c r="A2" s="28" t="s">
        <v>66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2.7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ht="12.75">
      <c r="B5" s="1"/>
    </row>
    <row r="6" spans="1:10" ht="12.75">
      <c r="A6" s="28" t="s">
        <v>127</v>
      </c>
      <c r="B6" s="28"/>
      <c r="C6" s="28"/>
      <c r="D6" s="28"/>
      <c r="E6" s="28"/>
      <c r="F6" s="28"/>
      <c r="G6" s="28"/>
      <c r="H6" s="28"/>
      <c r="I6" s="28"/>
      <c r="J6" s="28"/>
    </row>
    <row r="9" spans="1:2" ht="12.75">
      <c r="A9">
        <v>1</v>
      </c>
      <c r="B9" t="s">
        <v>67</v>
      </c>
    </row>
    <row r="10" ht="12.75">
      <c r="B10" t="s">
        <v>164</v>
      </c>
    </row>
    <row r="11" ht="12.75">
      <c r="B11" t="s">
        <v>68</v>
      </c>
    </row>
    <row r="13" spans="1:2" ht="12.75">
      <c r="A13">
        <v>2</v>
      </c>
      <c r="B13" t="s">
        <v>69</v>
      </c>
    </row>
    <row r="14" ht="12.75">
      <c r="B14" t="s">
        <v>70</v>
      </c>
    </row>
    <row r="16" spans="1:2" ht="12.75">
      <c r="A16">
        <v>3</v>
      </c>
      <c r="B16" t="s">
        <v>71</v>
      </c>
    </row>
    <row r="17" ht="12.75">
      <c r="B17" t="s">
        <v>72</v>
      </c>
    </row>
    <row r="19" spans="1:2" ht="12.75">
      <c r="A19">
        <v>4</v>
      </c>
      <c r="B19" t="s">
        <v>73</v>
      </c>
    </row>
    <row r="20" ht="12.75">
      <c r="B20" t="s">
        <v>74</v>
      </c>
    </row>
    <row r="22" spans="6:8" ht="12.75">
      <c r="F22" s="4"/>
      <c r="H22" s="4" t="s">
        <v>123</v>
      </c>
    </row>
    <row r="23" spans="2:8" ht="12.75">
      <c r="B23" s="6"/>
      <c r="F23" s="4" t="s">
        <v>120</v>
      </c>
      <c r="H23" s="4" t="s">
        <v>120</v>
      </c>
    </row>
    <row r="24" spans="2:8" ht="12.75">
      <c r="B24" s="6"/>
      <c r="F24" s="4" t="s">
        <v>121</v>
      </c>
      <c r="H24" s="4" t="s">
        <v>121</v>
      </c>
    </row>
    <row r="25" spans="2:8" ht="12.75">
      <c r="B25" s="6"/>
      <c r="F25" s="4" t="s">
        <v>122</v>
      </c>
      <c r="H25" s="4" t="s">
        <v>124</v>
      </c>
    </row>
    <row r="26" spans="2:8" ht="12.75">
      <c r="B26" s="6"/>
      <c r="F26" s="5">
        <v>36707</v>
      </c>
      <c r="H26" s="5">
        <v>36707</v>
      </c>
    </row>
    <row r="27" spans="2:8" ht="12.75">
      <c r="B27" s="6"/>
      <c r="F27" s="4" t="s">
        <v>11</v>
      </c>
      <c r="H27" s="4" t="s">
        <v>11</v>
      </c>
    </row>
    <row r="29" ht="12.75">
      <c r="B29" t="s">
        <v>75</v>
      </c>
    </row>
    <row r="30" spans="2:8" ht="12.75">
      <c r="B30" s="6" t="s">
        <v>125</v>
      </c>
      <c r="F30" s="10">
        <v>1814</v>
      </c>
      <c r="H30" s="10">
        <v>2629</v>
      </c>
    </row>
    <row r="32" ht="12.75">
      <c r="B32" t="s">
        <v>63</v>
      </c>
    </row>
    <row r="33" spans="2:8" ht="12.75">
      <c r="B33" s="6" t="s">
        <v>126</v>
      </c>
      <c r="F33" s="10">
        <v>200</v>
      </c>
      <c r="H33" s="10">
        <v>140</v>
      </c>
    </row>
    <row r="35" spans="2:8" ht="13.5" thickBot="1">
      <c r="B35" s="6"/>
      <c r="F35" s="22">
        <f>SUM(F30:F33)</f>
        <v>2014</v>
      </c>
      <c r="H35" s="22">
        <f>SUM(H30:H33)</f>
        <v>2769</v>
      </c>
    </row>
    <row r="36" ht="13.5" thickTop="1"/>
    <row r="37" spans="1:2" ht="12.75">
      <c r="A37">
        <v>5</v>
      </c>
      <c r="B37" t="s">
        <v>76</v>
      </c>
    </row>
    <row r="38" ht="12.75">
      <c r="B38" t="s">
        <v>77</v>
      </c>
    </row>
    <row r="39" ht="12.75">
      <c r="B39" t="s">
        <v>78</v>
      </c>
    </row>
    <row r="40" ht="12.75">
      <c r="B40" t="s">
        <v>79</v>
      </c>
    </row>
    <row r="41" ht="12.75">
      <c r="B41" t="s">
        <v>80</v>
      </c>
    </row>
    <row r="43" spans="1:2" ht="12.75">
      <c r="A43">
        <v>6</v>
      </c>
      <c r="B43" t="s">
        <v>81</v>
      </c>
    </row>
    <row r="44" ht="12.75">
      <c r="B44" t="s">
        <v>82</v>
      </c>
    </row>
    <row r="45" ht="12.75">
      <c r="B45" t="s">
        <v>83</v>
      </c>
    </row>
    <row r="47" spans="1:2" ht="12.75">
      <c r="A47">
        <v>7</v>
      </c>
      <c r="B47" t="s">
        <v>84</v>
      </c>
    </row>
    <row r="48" ht="12.75">
      <c r="B48" t="s">
        <v>85</v>
      </c>
    </row>
    <row r="50" spans="1:2" ht="12.75">
      <c r="A50">
        <v>8</v>
      </c>
      <c r="B50" t="s">
        <v>86</v>
      </c>
    </row>
    <row r="51" ht="12.75">
      <c r="B51" t="s">
        <v>87</v>
      </c>
    </row>
    <row r="53" spans="1:10" ht="12.75">
      <c r="A53" s="28" t="s">
        <v>65</v>
      </c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2.75">
      <c r="A54" s="28" t="s">
        <v>66</v>
      </c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2.75">
      <c r="A55" s="28" t="s">
        <v>2</v>
      </c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2.75">
      <c r="A56" s="28" t="s">
        <v>3</v>
      </c>
      <c r="B56" s="28"/>
      <c r="C56" s="28"/>
      <c r="D56" s="28"/>
      <c r="E56" s="28"/>
      <c r="F56" s="28"/>
      <c r="G56" s="28"/>
      <c r="H56" s="28"/>
      <c r="I56" s="28"/>
      <c r="J56" s="28"/>
    </row>
    <row r="57" spans="1:2" ht="12.75">
      <c r="A57" s="1"/>
      <c r="B57" s="1"/>
    </row>
    <row r="58" spans="1:10" ht="12.75">
      <c r="A58" s="28" t="s">
        <v>127</v>
      </c>
      <c r="B58" s="28"/>
      <c r="C58" s="28"/>
      <c r="D58" s="28"/>
      <c r="E58" s="28"/>
      <c r="F58" s="28"/>
      <c r="G58" s="28"/>
      <c r="H58" s="28"/>
      <c r="I58" s="28"/>
      <c r="J58" s="28"/>
    </row>
    <row r="61" spans="1:2" ht="12.75">
      <c r="A61">
        <v>9</v>
      </c>
      <c r="B61" t="s">
        <v>88</v>
      </c>
    </row>
    <row r="62" ht="12.75">
      <c r="B62" t="s">
        <v>153</v>
      </c>
    </row>
    <row r="63" ht="12.75">
      <c r="B63" t="s">
        <v>154</v>
      </c>
    </row>
    <row r="64" ht="12.75">
      <c r="B64" t="s">
        <v>155</v>
      </c>
    </row>
    <row r="66" spans="1:2" ht="12.75">
      <c r="A66">
        <v>10</v>
      </c>
      <c r="B66" t="s">
        <v>89</v>
      </c>
    </row>
    <row r="67" ht="12.75">
      <c r="B67" t="s">
        <v>90</v>
      </c>
    </row>
    <row r="68" ht="12.75">
      <c r="B68" t="s">
        <v>91</v>
      </c>
    </row>
    <row r="69" ht="12.75">
      <c r="B69" t="s">
        <v>92</v>
      </c>
    </row>
    <row r="71" spans="1:2" ht="12.75">
      <c r="A71">
        <v>11</v>
      </c>
      <c r="B71" t="s">
        <v>93</v>
      </c>
    </row>
    <row r="72" ht="12.75">
      <c r="B72" t="s">
        <v>94</v>
      </c>
    </row>
    <row r="73" ht="12.75">
      <c r="B73" t="s">
        <v>95</v>
      </c>
    </row>
    <row r="74" ht="12.75">
      <c r="B74" t="s">
        <v>96</v>
      </c>
    </row>
    <row r="76" spans="1:2" ht="12.75">
      <c r="A76">
        <v>12</v>
      </c>
      <c r="B76" t="s">
        <v>97</v>
      </c>
    </row>
    <row r="77" ht="12.75">
      <c r="B77" t="s">
        <v>128</v>
      </c>
    </row>
    <row r="79" spans="2:8" ht="12.75">
      <c r="B79" s="6"/>
      <c r="F79" s="4" t="s">
        <v>129</v>
      </c>
      <c r="H79" s="4" t="s">
        <v>129</v>
      </c>
    </row>
    <row r="80" spans="2:8" ht="12.75">
      <c r="B80" s="6"/>
      <c r="F80" s="4" t="s">
        <v>130</v>
      </c>
      <c r="H80" s="4" t="s">
        <v>130</v>
      </c>
    </row>
    <row r="81" spans="2:8" ht="12.75">
      <c r="B81" s="6"/>
      <c r="F81" s="5">
        <v>36707</v>
      </c>
      <c r="H81" s="5">
        <v>36525</v>
      </c>
    </row>
    <row r="82" spans="2:8" ht="12.75">
      <c r="B82" s="20"/>
      <c r="F82" s="4" t="s">
        <v>11</v>
      </c>
      <c r="H82" s="4" t="s">
        <v>11</v>
      </c>
    </row>
    <row r="84" ht="12.75">
      <c r="B84" t="s">
        <v>98</v>
      </c>
    </row>
    <row r="85" ht="12.75">
      <c r="B85" t="s">
        <v>99</v>
      </c>
    </row>
    <row r="86" ht="12.75">
      <c r="B86" s="6" t="s">
        <v>132</v>
      </c>
    </row>
    <row r="87" spans="2:8" ht="12.75">
      <c r="B87" s="6" t="s">
        <v>133</v>
      </c>
      <c r="F87" s="10">
        <v>879</v>
      </c>
      <c r="H87">
        <v>0</v>
      </c>
    </row>
    <row r="88" spans="2:8" ht="12.75">
      <c r="B88" s="6" t="s">
        <v>140</v>
      </c>
      <c r="F88" s="10">
        <v>6450</v>
      </c>
      <c r="H88">
        <v>0</v>
      </c>
    </row>
    <row r="89" spans="2:8" ht="12.75">
      <c r="B89" s="6"/>
      <c r="F89" s="24">
        <f>SUM(F87:F88)</f>
        <v>7329</v>
      </c>
      <c r="H89" s="23">
        <f>SUM(H87:H88)</f>
        <v>0</v>
      </c>
    </row>
    <row r="90" ht="12.75">
      <c r="F90" s="10"/>
    </row>
    <row r="91" spans="2:6" ht="12.75">
      <c r="B91" s="6" t="s">
        <v>100</v>
      </c>
      <c r="F91" s="10"/>
    </row>
    <row r="92" spans="2:8" ht="12.75">
      <c r="B92" s="6" t="s">
        <v>131</v>
      </c>
      <c r="F92" s="10">
        <v>960</v>
      </c>
      <c r="H92" s="10">
        <v>3301</v>
      </c>
    </row>
    <row r="93" spans="2:8" ht="12.75">
      <c r="B93" s="6" t="s">
        <v>140</v>
      </c>
      <c r="F93" s="10">
        <v>8373</v>
      </c>
      <c r="H93" s="10">
        <v>0</v>
      </c>
    </row>
    <row r="94" spans="2:8" ht="12.75">
      <c r="B94" s="6"/>
      <c r="F94" s="24">
        <f>SUM(F92:F93)</f>
        <v>9333</v>
      </c>
      <c r="H94" s="24">
        <f>SUM(H92:H93)</f>
        <v>3301</v>
      </c>
    </row>
    <row r="95" spans="2:8" ht="12.75">
      <c r="B95" s="6"/>
      <c r="F95" s="10"/>
      <c r="H95" s="10"/>
    </row>
    <row r="96" spans="2:8" ht="13.5" thickBot="1">
      <c r="B96" s="6" t="s">
        <v>134</v>
      </c>
      <c r="F96" s="11">
        <f>F89+F94</f>
        <v>16662</v>
      </c>
      <c r="H96" s="11">
        <f>H89+H94</f>
        <v>3301</v>
      </c>
    </row>
    <row r="97" spans="2:8" ht="13.5" thickTop="1">
      <c r="B97" s="6"/>
      <c r="F97" s="19"/>
      <c r="H97" s="19"/>
    </row>
    <row r="98" spans="2:8" ht="12.75">
      <c r="B98" s="6"/>
      <c r="F98" s="19"/>
      <c r="H98" s="19"/>
    </row>
    <row r="99" spans="2:8" ht="12.75">
      <c r="B99" s="6"/>
      <c r="F99" s="19"/>
      <c r="H99" s="19"/>
    </row>
    <row r="100" spans="2:8" ht="12.75">
      <c r="B100" s="6"/>
      <c r="F100" s="19"/>
      <c r="H100" s="19"/>
    </row>
    <row r="101" spans="2:8" ht="12.75">
      <c r="B101" s="6"/>
      <c r="F101" s="19"/>
      <c r="H101" s="19"/>
    </row>
    <row r="102" spans="2:8" ht="12.75">
      <c r="B102" s="6"/>
      <c r="F102" s="19"/>
      <c r="H102" s="19"/>
    </row>
    <row r="103" spans="2:8" ht="12.75">
      <c r="B103" s="6"/>
      <c r="F103" s="19"/>
      <c r="H103" s="19"/>
    </row>
    <row r="104" spans="2:8" ht="12.75">
      <c r="B104" s="6"/>
      <c r="F104" s="19"/>
      <c r="H104" s="19"/>
    </row>
    <row r="105" ht="12.75">
      <c r="B105" s="6"/>
    </row>
    <row r="106" spans="1:10" ht="12.75">
      <c r="A106" s="28" t="s">
        <v>65</v>
      </c>
      <c r="B106" s="28"/>
      <c r="C106" s="28"/>
      <c r="D106" s="28"/>
      <c r="E106" s="28"/>
      <c r="F106" s="28"/>
      <c r="G106" s="28"/>
      <c r="H106" s="28"/>
      <c r="I106" s="28"/>
      <c r="J106" s="28"/>
    </row>
    <row r="107" spans="1:10" ht="12.75">
      <c r="A107" s="28" t="s">
        <v>66</v>
      </c>
      <c r="B107" s="28"/>
      <c r="C107" s="28"/>
      <c r="D107" s="28"/>
      <c r="E107" s="28"/>
      <c r="F107" s="28"/>
      <c r="G107" s="28"/>
      <c r="H107" s="28"/>
      <c r="I107" s="28"/>
      <c r="J107" s="28"/>
    </row>
    <row r="108" spans="1:10" ht="12.75">
      <c r="A108" s="28" t="s">
        <v>2</v>
      </c>
      <c r="B108" s="28"/>
      <c r="C108" s="28"/>
      <c r="D108" s="28"/>
      <c r="E108" s="28"/>
      <c r="F108" s="28"/>
      <c r="G108" s="28"/>
      <c r="H108" s="28"/>
      <c r="I108" s="28"/>
      <c r="J108" s="28"/>
    </row>
    <row r="109" spans="1:10" ht="12.75">
      <c r="A109" s="28" t="s">
        <v>3</v>
      </c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2" ht="12.75">
      <c r="A110" s="1"/>
      <c r="B110" s="1"/>
    </row>
    <row r="111" spans="1:10" ht="12.75">
      <c r="A111" s="28" t="s">
        <v>127</v>
      </c>
      <c r="B111" s="28"/>
      <c r="C111" s="28"/>
      <c r="D111" s="28"/>
      <c r="E111" s="28"/>
      <c r="F111" s="28"/>
      <c r="G111" s="28"/>
      <c r="H111" s="28"/>
      <c r="I111" s="28"/>
      <c r="J111" s="28"/>
    </row>
    <row r="112" ht="12.75">
      <c r="B112" s="6"/>
    </row>
    <row r="113" ht="12.75">
      <c r="B113" s="6"/>
    </row>
    <row r="114" spans="1:2" ht="12.75">
      <c r="A114">
        <v>13</v>
      </c>
      <c r="B114" t="s">
        <v>101</v>
      </c>
    </row>
    <row r="115" ht="12.75">
      <c r="B115" t="s">
        <v>165</v>
      </c>
    </row>
    <row r="116" ht="12.75">
      <c r="B116" t="s">
        <v>166</v>
      </c>
    </row>
    <row r="119" spans="2:8" ht="12.75">
      <c r="B119" s="6"/>
      <c r="F119" s="4" t="s">
        <v>129</v>
      </c>
      <c r="H119" s="4" t="s">
        <v>135</v>
      </c>
    </row>
    <row r="120" spans="2:8" ht="12.75">
      <c r="B120" s="6"/>
      <c r="F120" s="4" t="s">
        <v>130</v>
      </c>
      <c r="H120" s="4" t="s">
        <v>130</v>
      </c>
    </row>
    <row r="121" spans="2:8" ht="12.75">
      <c r="B121" s="6"/>
      <c r="F121" s="5">
        <v>36707</v>
      </c>
      <c r="H121" s="5">
        <v>36525</v>
      </c>
    </row>
    <row r="122" spans="2:8" ht="12.75">
      <c r="B122" s="6"/>
      <c r="F122" s="4" t="s">
        <v>11</v>
      </c>
      <c r="H122" s="4" t="s">
        <v>11</v>
      </c>
    </row>
    <row r="124" ht="12.75">
      <c r="B124" t="s">
        <v>145</v>
      </c>
    </row>
    <row r="125" spans="2:8" ht="13.5" thickBot="1">
      <c r="B125" s="6" t="s">
        <v>147</v>
      </c>
      <c r="F125" s="11">
        <v>65000</v>
      </c>
      <c r="H125" s="25">
        <v>0</v>
      </c>
    </row>
    <row r="126" ht="13.5" thickTop="1">
      <c r="B126" s="6" t="s">
        <v>146</v>
      </c>
    </row>
    <row r="127" ht="12.75">
      <c r="B127" t="s">
        <v>102</v>
      </c>
    </row>
    <row r="128" spans="2:8" ht="12.75">
      <c r="B128" s="6" t="s">
        <v>136</v>
      </c>
      <c r="F128" s="9">
        <v>0</v>
      </c>
      <c r="H128" s="10">
        <v>559</v>
      </c>
    </row>
    <row r="129" spans="2:8" ht="12.75">
      <c r="B129" s="6" t="s">
        <v>137</v>
      </c>
      <c r="F129" s="10">
        <v>3825</v>
      </c>
      <c r="H129" s="10">
        <v>68</v>
      </c>
    </row>
    <row r="130" spans="2:8" ht="13.5" thickBot="1">
      <c r="B130" s="6"/>
      <c r="F130" s="13">
        <f>SUM(F128:F129)</f>
        <v>3825</v>
      </c>
      <c r="H130" s="13">
        <f>SUM(H128:H129)</f>
        <v>627</v>
      </c>
    </row>
    <row r="131" ht="13.5" thickTop="1">
      <c r="B131" s="6"/>
    </row>
    <row r="132" spans="1:2" ht="12.75">
      <c r="A132">
        <v>14</v>
      </c>
      <c r="B132" t="s">
        <v>103</v>
      </c>
    </row>
    <row r="133" ht="12.75">
      <c r="B133" t="s">
        <v>138</v>
      </c>
    </row>
    <row r="134" ht="12.75">
      <c r="B134" t="s">
        <v>104</v>
      </c>
    </row>
    <row r="135" ht="12.75">
      <c r="B135" t="s">
        <v>105</v>
      </c>
    </row>
    <row r="137" spans="1:2" ht="12.75">
      <c r="A137">
        <v>15</v>
      </c>
      <c r="B137" t="s">
        <v>106</v>
      </c>
    </row>
    <row r="138" ht="12.75">
      <c r="B138" t="s">
        <v>156</v>
      </c>
    </row>
    <row r="139" ht="12.75">
      <c r="B139" t="s">
        <v>157</v>
      </c>
    </row>
    <row r="141" spans="1:2" ht="12.75">
      <c r="A141">
        <v>16</v>
      </c>
      <c r="B141" t="s">
        <v>107</v>
      </c>
    </row>
    <row r="142" ht="12.75">
      <c r="B142" t="s">
        <v>108</v>
      </c>
    </row>
    <row r="143" ht="12.75">
      <c r="B143" t="s">
        <v>109</v>
      </c>
    </row>
    <row r="145" spans="1:2" ht="12.75">
      <c r="A145">
        <v>17</v>
      </c>
      <c r="B145" t="s">
        <v>110</v>
      </c>
    </row>
    <row r="146" ht="12.75">
      <c r="B146" t="s">
        <v>160</v>
      </c>
    </row>
    <row r="147" ht="12.75">
      <c r="B147" t="s">
        <v>141</v>
      </c>
    </row>
    <row r="148" ht="12.75">
      <c r="B148" t="s">
        <v>161</v>
      </c>
    </row>
    <row r="149" ht="12.75">
      <c r="B149" t="s">
        <v>162</v>
      </c>
    </row>
    <row r="151" ht="12.75">
      <c r="B151" t="s">
        <v>142</v>
      </c>
    </row>
    <row r="152" ht="12.75">
      <c r="B152" t="s">
        <v>163</v>
      </c>
    </row>
    <row r="157" spans="1:10" ht="12.75">
      <c r="A157" s="28" t="s">
        <v>65</v>
      </c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ht="12.75">
      <c r="A158" s="28" t="s">
        <v>66</v>
      </c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ht="12.75">
      <c r="A159" s="28" t="s">
        <v>2</v>
      </c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ht="12.75">
      <c r="A160" s="28" t="s">
        <v>3</v>
      </c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2" ht="12.75">
      <c r="A161" s="1"/>
      <c r="B161" s="1"/>
    </row>
    <row r="162" spans="1:10" ht="12.75">
      <c r="A162" s="28" t="s">
        <v>127</v>
      </c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ht="12.7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2.7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2" ht="12.75">
      <c r="A165">
        <v>18</v>
      </c>
      <c r="B165" t="s">
        <v>111</v>
      </c>
    </row>
    <row r="166" ht="12.75">
      <c r="B166" t="s">
        <v>144</v>
      </c>
    </row>
    <row r="167" ht="12.75">
      <c r="B167" t="s">
        <v>167</v>
      </c>
    </row>
    <row r="168" ht="12.75">
      <c r="B168" t="s">
        <v>168</v>
      </c>
    </row>
    <row r="170" ht="12.75">
      <c r="B170" t="s">
        <v>169</v>
      </c>
    </row>
    <row r="171" ht="12.75">
      <c r="B171" t="s">
        <v>170</v>
      </c>
    </row>
    <row r="173" ht="12.75">
      <c r="B173" t="s">
        <v>182</v>
      </c>
    </row>
    <row r="174" ht="12.75">
      <c r="B174" t="s">
        <v>183</v>
      </c>
    </row>
    <row r="175" ht="12.75">
      <c r="B175" t="s">
        <v>184</v>
      </c>
    </row>
    <row r="176" ht="12.75">
      <c r="B176" t="s">
        <v>185</v>
      </c>
    </row>
    <row r="177" spans="1:10" ht="12.7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2" ht="12.75">
      <c r="A178">
        <v>19</v>
      </c>
      <c r="B178" t="s">
        <v>113</v>
      </c>
    </row>
    <row r="179" ht="12.75">
      <c r="B179" t="s">
        <v>177</v>
      </c>
    </row>
    <row r="180" ht="12.75">
      <c r="B180" t="s">
        <v>175</v>
      </c>
    </row>
    <row r="181" ht="12.75">
      <c r="B181" t="s">
        <v>176</v>
      </c>
    </row>
    <row r="182" ht="12.75">
      <c r="B182" t="s">
        <v>171</v>
      </c>
    </row>
    <row r="183" ht="12.75">
      <c r="B183" t="s">
        <v>172</v>
      </c>
    </row>
    <row r="184" ht="12.75">
      <c r="B184" t="s">
        <v>173</v>
      </c>
    </row>
    <row r="185" ht="12.75">
      <c r="B185" t="s">
        <v>174</v>
      </c>
    </row>
    <row r="187" ht="12.75">
      <c r="B187" t="s">
        <v>178</v>
      </c>
    </row>
    <row r="188" ht="12.75">
      <c r="B188" t="s">
        <v>179</v>
      </c>
    </row>
    <row r="190" ht="12.75">
      <c r="B190" s="27" t="s">
        <v>180</v>
      </c>
    </row>
    <row r="191" ht="12.75">
      <c r="B191" t="s">
        <v>181</v>
      </c>
    </row>
    <row r="193" spans="1:2" ht="12.75">
      <c r="A193">
        <v>20</v>
      </c>
      <c r="B193" t="s">
        <v>114</v>
      </c>
    </row>
    <row r="194" ht="12.75">
      <c r="B194" t="s">
        <v>143</v>
      </c>
    </row>
    <row r="196" spans="1:2" ht="12.75">
      <c r="A196">
        <v>21</v>
      </c>
      <c r="B196" t="s">
        <v>158</v>
      </c>
    </row>
    <row r="197" ht="12.75">
      <c r="B197" t="s">
        <v>159</v>
      </c>
    </row>
    <row r="200" ht="12.75">
      <c r="A200" t="s">
        <v>115</v>
      </c>
    </row>
    <row r="205" ht="12.75">
      <c r="A205" t="s">
        <v>116</v>
      </c>
    </row>
    <row r="206" ht="12.75">
      <c r="A206" t="s">
        <v>117</v>
      </c>
    </row>
    <row r="208" ht="12.75">
      <c r="A208" t="s">
        <v>139</v>
      </c>
    </row>
  </sheetData>
  <mergeCells count="20">
    <mergeCell ref="A160:J160"/>
    <mergeCell ref="A162:J162"/>
    <mergeCell ref="A111:J111"/>
    <mergeCell ref="A157:J157"/>
    <mergeCell ref="A158:J158"/>
    <mergeCell ref="A159:J159"/>
    <mergeCell ref="A106:J106"/>
    <mergeCell ref="A107:J107"/>
    <mergeCell ref="A108:J108"/>
    <mergeCell ref="A109:J109"/>
    <mergeCell ref="A1:J1"/>
    <mergeCell ref="A2:J2"/>
    <mergeCell ref="A3:J3"/>
    <mergeCell ref="A4:J4"/>
    <mergeCell ref="A56:J56"/>
    <mergeCell ref="A58:J58"/>
    <mergeCell ref="A6:J6"/>
    <mergeCell ref="A53:J53"/>
    <mergeCell ref="A54:J54"/>
    <mergeCell ref="A55:J55"/>
  </mergeCells>
  <printOptions/>
  <pageMargins left="0.75" right="0.75" top="1" bottom="1" header="0.5" footer="0.5"/>
  <pageSetup horizontalDpi="180" verticalDpi="1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 heer</dc:creator>
  <cp:keywords/>
  <dc:description/>
  <cp:lastModifiedBy>M &amp; C PENANG</cp:lastModifiedBy>
  <cp:lastPrinted>2000-08-24T10:05:35Z</cp:lastPrinted>
  <dcterms:created xsi:type="dcterms:W3CDTF">2000-08-23T01:06:10Z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